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5"/>
  </bookViews>
  <sheets>
    <sheet name="intensity data" sheetId="1" r:id="rId1"/>
    <sheet name="env services data" sheetId="2" r:id="rId2"/>
    <sheet name="fertilizer data" sheetId="3" r:id="rId3"/>
    <sheet name="energy data" sheetId="4" r:id="rId4"/>
    <sheet name="feed data" sheetId="5" r:id="rId5"/>
    <sheet name="emission data" sheetId="6" r:id="rId6"/>
  </sheets>
  <definedNames/>
  <calcPr fullCalcOnLoad="1"/>
</workbook>
</file>

<file path=xl/sharedStrings.xml><?xml version="1.0" encoding="utf-8"?>
<sst xmlns="http://schemas.openxmlformats.org/spreadsheetml/2006/main" count="390" uniqueCount="112">
  <si>
    <t>BIVALVES</t>
  </si>
  <si>
    <t>Species group</t>
  </si>
  <si>
    <t>country</t>
  </si>
  <si>
    <t>bivalves</t>
  </si>
  <si>
    <t>China</t>
  </si>
  <si>
    <t>habitat</t>
  </si>
  <si>
    <t>coastal</t>
  </si>
  <si>
    <t>bottom</t>
  </si>
  <si>
    <t>off-bottom</t>
  </si>
  <si>
    <t>pond</t>
  </si>
  <si>
    <t>inland</t>
  </si>
  <si>
    <t>extensive</t>
  </si>
  <si>
    <t>production 2008</t>
  </si>
  <si>
    <t>Japan</t>
  </si>
  <si>
    <t>Korea</t>
  </si>
  <si>
    <t>Thailand</t>
  </si>
  <si>
    <t>formulas</t>
  </si>
  <si>
    <t>Fishstat</t>
  </si>
  <si>
    <t>reference</t>
  </si>
  <si>
    <t>expert opinion</t>
  </si>
  <si>
    <t>land</t>
  </si>
  <si>
    <t>water</t>
  </si>
  <si>
    <t>yield (t/ha)</t>
  </si>
  <si>
    <t>area under production</t>
  </si>
  <si>
    <t>water demand (m3/t)</t>
  </si>
  <si>
    <t>water required (m3)</t>
  </si>
  <si>
    <t>area under production (ha)</t>
  </si>
  <si>
    <t>=E9/F9</t>
  </si>
  <si>
    <t>=E9*I9</t>
  </si>
  <si>
    <t>Compost (kg/ha/yr)</t>
  </si>
  <si>
    <t>Cow Manure  (kg/ha/yr)</t>
  </si>
  <si>
    <t>Poulty Manure  (kg/ha/yr)</t>
  </si>
  <si>
    <t>Pig Manure  (kg/ha/yr)</t>
  </si>
  <si>
    <t>organic fertilizer</t>
  </si>
  <si>
    <t>Urea
kg/ha/yr</t>
  </si>
  <si>
    <t>Tri Super Phosphate
kg/ha/yr</t>
  </si>
  <si>
    <t xml:space="preserve">total use </t>
  </si>
  <si>
    <t>inorganic fertilizer</t>
  </si>
  <si>
    <t>=SUM(F9:I9)*E9</t>
  </si>
  <si>
    <t>=SUM(L9:M9)*E9</t>
  </si>
  <si>
    <t>feed required</t>
  </si>
  <si>
    <t>FCR</t>
  </si>
  <si>
    <t>volume required</t>
  </si>
  <si>
    <t>FM/FO required</t>
  </si>
  <si>
    <t>% FM diet</t>
  </si>
  <si>
    <t>% FO diet</t>
  </si>
  <si>
    <t>volume FM</t>
  </si>
  <si>
    <t>volume FO</t>
  </si>
  <si>
    <t xml:space="preserve">reference </t>
  </si>
  <si>
    <t>crop meal required</t>
  </si>
  <si>
    <t>% diet</t>
  </si>
  <si>
    <t>total</t>
  </si>
  <si>
    <t>fish demand for feed</t>
  </si>
  <si>
    <t>=E9*F9</t>
  </si>
  <si>
    <t>=G9*(I9/100)</t>
  </si>
  <si>
    <t>=G9*(J9/100)</t>
  </si>
  <si>
    <t>=G9*(N9/100)</t>
  </si>
  <si>
    <t>Yield of Fish Meal from Whole Fish (%)</t>
  </si>
  <si>
    <t>Yield of Fish Oil from Whole Fish (%)</t>
  </si>
  <si>
    <t>Fish Demand for Meal 
(t/yr)</t>
  </si>
  <si>
    <t>Fish Demand for Oil 
(t/yr)</t>
  </si>
  <si>
    <t>total fish Demand for Feed 
(t/yr)</t>
  </si>
  <si>
    <t>Total N in Feed</t>
  </si>
  <si>
    <t>Total N in Organic Fertilizer</t>
  </si>
  <si>
    <t>Total N in Inorganic Fertilizer</t>
  </si>
  <si>
    <t>Total N in Fish Produced</t>
  </si>
  <si>
    <t>NITROGEN EMISSIONS</t>
  </si>
  <si>
    <t xml:space="preserve">=%N in feed*volume feed required </t>
  </si>
  <si>
    <t>=SUM(%N in compost,cow manure,poultry, pig manure)*(compost, cow manure, poultry, pig manure)</t>
  </si>
  <si>
    <t>=SUM (%N in urea, TSP)*(urea, TSP)</t>
  </si>
  <si>
    <t>=%N in fish*E9</t>
  </si>
  <si>
    <t xml:space="preserve">total N emitted </t>
  </si>
  <si>
    <t>=SUM(F9:H9)-I9</t>
  </si>
  <si>
    <t>total use (kg)</t>
  </si>
  <si>
    <t>production 2008 (t)</t>
  </si>
  <si>
    <t>on-farm energy requirement (Mj/t production)</t>
  </si>
  <si>
    <t>total on-farm energy (Mj)</t>
  </si>
  <si>
    <t xml:space="preserve">Adapted from Cao et al, 2007 </t>
  </si>
  <si>
    <t>Adapted from Cao et al, 2007</t>
  </si>
  <si>
    <t xml:space="preserve">Sturrock et al 2008 </t>
  </si>
  <si>
    <t>PHOSPHORUS EMISSIONS</t>
  </si>
  <si>
    <t>=SUM(%P in compost,cow manure,poultry, pig manure)*(compost, cow manure, poultry, pig manure)</t>
  </si>
  <si>
    <t>=SUM (%P in urea, TSP)*(urea, TSP)</t>
  </si>
  <si>
    <t>=%P in fish*E9</t>
  </si>
  <si>
    <t>=SUM(K9:L9)-M9</t>
  </si>
  <si>
    <t>=E8*F8</t>
  </si>
  <si>
    <t>=(E9*F9*I9/100)/(P9/100)</t>
  </si>
  <si>
    <t>=(E9*F9*J9/100)/(Q9/100)</t>
  </si>
  <si>
    <t>=IF(R9&gt;=S9,R9,S9)</t>
  </si>
  <si>
    <t>Total P in Organic Fertilizer</t>
  </si>
  <si>
    <t>Total P in Inorganic Fertilizer</t>
  </si>
  <si>
    <t>Total P in Fish Produced</t>
  </si>
  <si>
    <t xml:space="preserve">total P emitted </t>
  </si>
  <si>
    <t xml:space="preserve">Total P in feed </t>
  </si>
  <si>
    <t>=%P in feed * volume feed required</t>
  </si>
  <si>
    <t>production system</t>
  </si>
  <si>
    <t>production value (thousand USD)</t>
  </si>
  <si>
    <t>production volume (t)</t>
  </si>
  <si>
    <t xml:space="preserve">Production intensity </t>
  </si>
  <si>
    <t xml:space="preserve">proportion of production intensity </t>
  </si>
  <si>
    <t>Troell et al, 2004 (Assumed same Energy requirement as Mussel Production)</t>
  </si>
  <si>
    <t>Adapted from Henrikson, 2009</t>
  </si>
  <si>
    <t>main species</t>
  </si>
  <si>
    <t>Japanese carpet shell</t>
  </si>
  <si>
    <t>Cupped oysters nei</t>
  </si>
  <si>
    <t>Marine molluscs nei</t>
  </si>
  <si>
    <t>Swan mussel</t>
  </si>
  <si>
    <t>Yesso scallop</t>
  </si>
  <si>
    <t>Pacific cupped oyster</t>
  </si>
  <si>
    <t>Green mussel</t>
  </si>
  <si>
    <t>=E8*I8</t>
  </si>
  <si>
    <t>=E8*I8 intensity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</si>
</sst>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 quotePrefix="1">
      <alignment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 quotePrefix="1">
      <alignment horizontal="left" vertical="center"/>
    </xf>
    <xf numFmtId="0" fontId="0" fillId="0" borderId="0" xfId="0" applyAlignment="1">
      <alignment wrapText="1"/>
    </xf>
    <xf numFmtId="0" fontId="38" fillId="0" borderId="0" xfId="0" applyFont="1" applyAlignment="1" quotePrefix="1">
      <alignment wrapText="1"/>
    </xf>
    <xf numFmtId="0" fontId="38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3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41" fontId="0" fillId="0" borderId="0" xfId="0" applyNumberFormat="1" applyAlignment="1">
      <alignment/>
    </xf>
    <xf numFmtId="0" fontId="38" fillId="0" borderId="0" xfId="0" applyFont="1" applyAlignment="1" quotePrefix="1">
      <alignment vertical="center"/>
    </xf>
    <xf numFmtId="0" fontId="0" fillId="0" borderId="0" xfId="0" applyAlignment="1">
      <alignment/>
    </xf>
    <xf numFmtId="41" fontId="5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35" fillId="33" borderId="0" xfId="0" applyFont="1" applyFill="1" applyAlignment="1">
      <alignment wrapText="1"/>
    </xf>
    <xf numFmtId="0" fontId="38" fillId="33" borderId="0" xfId="0" applyFont="1" applyFill="1" applyAlignment="1">
      <alignment wrapText="1"/>
    </xf>
    <xf numFmtId="0" fontId="0" fillId="33" borderId="0" xfId="0" applyNumberFormat="1" applyFill="1" applyAlignment="1">
      <alignment/>
    </xf>
    <xf numFmtId="0" fontId="0" fillId="33" borderId="10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35" fillId="0" borderId="0" xfId="0" applyNumberFormat="1" applyFont="1" applyFill="1" applyAlignment="1">
      <alignment horizontal="center" wrapText="1"/>
    </xf>
    <xf numFmtId="0" fontId="35" fillId="0" borderId="0" xfId="0" applyNumberFormat="1" applyFont="1" applyFill="1" applyBorder="1" applyAlignment="1">
      <alignment horizontal="center" wrapText="1"/>
    </xf>
    <xf numFmtId="0" fontId="35" fillId="33" borderId="0" xfId="0" applyNumberFormat="1" applyFont="1" applyFill="1" applyAlignment="1">
      <alignment horizontal="center" wrapText="1"/>
    </xf>
    <xf numFmtId="0" fontId="0" fillId="33" borderId="0" xfId="0" applyNumberFormat="1" applyFill="1" applyBorder="1" applyAlignment="1">
      <alignment/>
    </xf>
    <xf numFmtId="0" fontId="35" fillId="33" borderId="0" xfId="0" applyNumberFormat="1" applyFont="1" applyFill="1" applyBorder="1" applyAlignment="1">
      <alignment horizontal="center" wrapText="1"/>
    </xf>
    <xf numFmtId="0" fontId="38" fillId="33" borderId="0" xfId="0" applyFont="1" applyFill="1" applyAlignment="1">
      <alignment/>
    </xf>
    <xf numFmtId="41" fontId="0" fillId="33" borderId="0" xfId="0" applyNumberFormat="1" applyFill="1" applyAlignment="1">
      <alignment/>
    </xf>
    <xf numFmtId="41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0" borderId="0" xfId="0" applyBorder="1" applyAlignment="1">
      <alignment/>
    </xf>
    <xf numFmtId="0" fontId="38" fillId="0" borderId="0" xfId="0" applyFont="1" applyFill="1" applyAlignment="1" quotePrefix="1">
      <alignment wrapText="1"/>
    </xf>
    <xf numFmtId="0" fontId="38" fillId="0" borderId="0" xfId="0" applyFont="1" applyFill="1" applyAlignment="1" quotePrefix="1">
      <alignment/>
    </xf>
    <xf numFmtId="0" fontId="35" fillId="0" borderId="0" xfId="0" applyFont="1" applyFill="1" applyAlignment="1">
      <alignment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0.140625" style="0" customWidth="1"/>
    <col min="2" max="2" width="13.140625" style="0" customWidth="1"/>
    <col min="3" max="3" width="11.421875" style="0" customWidth="1"/>
    <col min="4" max="4" width="20.00390625" style="31" customWidth="1"/>
    <col min="5" max="5" width="15.140625" style="0" customWidth="1"/>
    <col min="6" max="6" width="11.421875" style="0" customWidth="1"/>
    <col min="7" max="7" width="11.421875" style="31" customWidth="1"/>
    <col min="8" max="8" width="10.8515625" style="0" customWidth="1"/>
    <col min="9" max="9" width="12.421875" style="0" customWidth="1"/>
    <col min="10" max="10" width="18.421875" style="0" customWidth="1"/>
    <col min="11" max="11" width="18.7109375" style="0" customWidth="1"/>
    <col min="12" max="12" width="28.8515625" style="0" customWidth="1"/>
  </cols>
  <sheetData>
    <row r="2" ht="45" customHeight="1">
      <c r="A2" s="1" t="s">
        <v>0</v>
      </c>
    </row>
    <row r="7" spans="1:12" ht="60">
      <c r="A7" s="38" t="s">
        <v>1</v>
      </c>
      <c r="B7" s="38" t="s">
        <v>2</v>
      </c>
      <c r="C7" s="38" t="s">
        <v>5</v>
      </c>
      <c r="D7" s="39" t="s">
        <v>102</v>
      </c>
      <c r="E7" s="39" t="s">
        <v>95</v>
      </c>
      <c r="F7" s="39" t="s">
        <v>97</v>
      </c>
      <c r="G7" s="39" t="s">
        <v>96</v>
      </c>
      <c r="H7" s="39" t="s">
        <v>98</v>
      </c>
      <c r="I7" s="47" t="s">
        <v>99</v>
      </c>
      <c r="J7" s="38" t="s">
        <v>74</v>
      </c>
      <c r="K7" s="38" t="s">
        <v>18</v>
      </c>
      <c r="L7" s="31"/>
    </row>
    <row r="8" spans="2:10" ht="24.75" customHeight="1">
      <c r="B8" s="12" t="s">
        <v>16</v>
      </c>
      <c r="C8" s="13"/>
      <c r="D8" s="13"/>
      <c r="E8" s="13"/>
      <c r="F8" s="12" t="s">
        <v>17</v>
      </c>
      <c r="G8" s="12" t="s">
        <v>17</v>
      </c>
      <c r="H8" s="12"/>
      <c r="I8" s="41"/>
      <c r="J8" s="14" t="s">
        <v>110</v>
      </c>
    </row>
    <row r="9" spans="1:11" ht="15">
      <c r="A9" t="s">
        <v>3</v>
      </c>
      <c r="B9" t="s">
        <v>4</v>
      </c>
      <c r="C9" t="s">
        <v>6</v>
      </c>
      <c r="D9" s="31" t="s">
        <v>103</v>
      </c>
      <c r="E9" t="s">
        <v>7</v>
      </c>
      <c r="F9" s="2">
        <v>3348250</v>
      </c>
      <c r="G9" s="2">
        <v>3116325.7</v>
      </c>
      <c r="H9" t="s">
        <v>11</v>
      </c>
      <c r="I9" s="42">
        <v>1</v>
      </c>
      <c r="J9" s="4">
        <f>F9*I9</f>
        <v>3348250</v>
      </c>
      <c r="K9" t="s">
        <v>19</v>
      </c>
    </row>
    <row r="10" spans="1:11" ht="15">
      <c r="A10" t="s">
        <v>3</v>
      </c>
      <c r="B10" t="s">
        <v>4</v>
      </c>
      <c r="C10" t="s">
        <v>6</v>
      </c>
      <c r="D10" s="31" t="s">
        <v>104</v>
      </c>
      <c r="E10" t="s">
        <v>8</v>
      </c>
      <c r="F10" s="2">
        <v>5713407</v>
      </c>
      <c r="G10" s="2">
        <v>3593680.8</v>
      </c>
      <c r="H10" t="s">
        <v>11</v>
      </c>
      <c r="I10" s="42">
        <v>1</v>
      </c>
      <c r="J10" s="4">
        <f aca="true" t="shared" si="0" ref="J10:J16">F10*I10</f>
        <v>5713407</v>
      </c>
      <c r="K10" t="s">
        <v>19</v>
      </c>
    </row>
    <row r="11" spans="1:11" ht="15">
      <c r="A11" t="s">
        <v>3</v>
      </c>
      <c r="B11" t="s">
        <v>4</v>
      </c>
      <c r="C11" t="s">
        <v>6</v>
      </c>
      <c r="D11" s="31" t="s">
        <v>105</v>
      </c>
      <c r="E11" t="s">
        <v>9</v>
      </c>
      <c r="F11" s="2">
        <v>750112</v>
      </c>
      <c r="G11" s="33">
        <v>420062.7</v>
      </c>
      <c r="H11" t="s">
        <v>11</v>
      </c>
      <c r="I11" s="42">
        <v>1</v>
      </c>
      <c r="J11" s="4">
        <f t="shared" si="0"/>
        <v>750112</v>
      </c>
      <c r="K11" t="s">
        <v>19</v>
      </c>
    </row>
    <row r="12" spans="1:11" ht="15">
      <c r="A12" s="5" t="s">
        <v>3</v>
      </c>
      <c r="B12" s="5" t="s">
        <v>4</v>
      </c>
      <c r="C12" s="5" t="s">
        <v>10</v>
      </c>
      <c r="D12" s="5" t="s">
        <v>106</v>
      </c>
      <c r="E12" s="5" t="s">
        <v>9</v>
      </c>
      <c r="F12" s="6">
        <v>89392</v>
      </c>
      <c r="G12" s="34">
        <v>36650.7</v>
      </c>
      <c r="H12" s="5" t="s">
        <v>11</v>
      </c>
      <c r="I12" s="43">
        <v>1</v>
      </c>
      <c r="J12" s="7">
        <f t="shared" si="0"/>
        <v>89392</v>
      </c>
      <c r="K12" s="5" t="s">
        <v>19</v>
      </c>
    </row>
    <row r="13" spans="1:11" ht="15">
      <c r="A13" s="20" t="s">
        <v>3</v>
      </c>
      <c r="B13" s="20" t="s">
        <v>13</v>
      </c>
      <c r="C13" s="20" t="s">
        <v>6</v>
      </c>
      <c r="D13" s="22" t="s">
        <v>107</v>
      </c>
      <c r="E13" s="20" t="s">
        <v>8</v>
      </c>
      <c r="F13" s="6">
        <v>416000</v>
      </c>
      <c r="G13" s="6">
        <v>624000</v>
      </c>
      <c r="H13" s="20" t="s">
        <v>11</v>
      </c>
      <c r="I13" s="43">
        <v>1</v>
      </c>
      <c r="J13" s="23">
        <f t="shared" si="0"/>
        <v>416000</v>
      </c>
      <c r="K13" s="5" t="s">
        <v>19</v>
      </c>
    </row>
    <row r="14" spans="1:11" ht="15">
      <c r="A14" s="21" t="s">
        <v>3</v>
      </c>
      <c r="B14" s="21" t="s">
        <v>14</v>
      </c>
      <c r="C14" s="21" t="s">
        <v>6</v>
      </c>
      <c r="D14" s="22" t="s">
        <v>108</v>
      </c>
      <c r="E14" s="21" t="s">
        <v>8</v>
      </c>
      <c r="F14" s="24">
        <v>317418</v>
      </c>
      <c r="G14" s="24">
        <v>132291.1</v>
      </c>
      <c r="H14" s="21" t="s">
        <v>11</v>
      </c>
      <c r="I14" s="44">
        <v>1</v>
      </c>
      <c r="J14" s="25">
        <f t="shared" si="0"/>
        <v>317418</v>
      </c>
      <c r="K14" s="22" t="s">
        <v>19</v>
      </c>
    </row>
    <row r="15" spans="1:11" ht="15">
      <c r="A15" s="8" t="s">
        <v>3</v>
      </c>
      <c r="B15" s="8" t="s">
        <v>15</v>
      </c>
      <c r="C15" s="8" t="s">
        <v>6</v>
      </c>
      <c r="D15" s="31" t="s">
        <v>108</v>
      </c>
      <c r="E15" s="8" t="s">
        <v>7</v>
      </c>
      <c r="F15" s="2">
        <v>65439</v>
      </c>
      <c r="G15" s="2">
        <v>37763.5</v>
      </c>
      <c r="H15" s="8" t="s">
        <v>11</v>
      </c>
      <c r="I15" s="45">
        <v>1</v>
      </c>
      <c r="J15" s="9">
        <f t="shared" si="0"/>
        <v>65439</v>
      </c>
      <c r="K15" t="s">
        <v>19</v>
      </c>
    </row>
    <row r="16" spans="1:11" ht="15">
      <c r="A16" s="8" t="s">
        <v>3</v>
      </c>
      <c r="B16" s="8" t="s">
        <v>15</v>
      </c>
      <c r="C16" s="8" t="s">
        <v>6</v>
      </c>
      <c r="D16" s="31" t="s">
        <v>109</v>
      </c>
      <c r="E16" s="8" t="s">
        <v>8</v>
      </c>
      <c r="F16" s="2">
        <v>239946</v>
      </c>
      <c r="G16" s="2">
        <v>25035.3</v>
      </c>
      <c r="H16" s="8" t="s">
        <v>11</v>
      </c>
      <c r="I16" s="45">
        <v>1</v>
      </c>
      <c r="J16" s="9">
        <f t="shared" si="0"/>
        <v>239946</v>
      </c>
      <c r="K16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N17"/>
  <sheetViews>
    <sheetView zoomScalePageLayoutView="0" workbookViewId="0" topLeftCell="A4">
      <pane xSplit="5" ySplit="5" topLeftCell="F9" activePane="bottomRight" state="frozen"/>
      <selection pane="topLeft" activeCell="A4" sqref="A4"/>
      <selection pane="topRight" activeCell="F4" sqref="F4"/>
      <selection pane="bottomLeft" activeCell="A9" sqref="A9"/>
      <selection pane="bottomRight" activeCell="E9" sqref="E9"/>
    </sheetView>
  </sheetViews>
  <sheetFormatPr defaultColWidth="9.140625" defaultRowHeight="15"/>
  <cols>
    <col min="1" max="1" width="18.140625" style="0" customWidth="1"/>
    <col min="2" max="2" width="15.57421875" style="0" customWidth="1"/>
    <col min="3" max="3" width="16.8515625" style="0" customWidth="1"/>
    <col min="4" max="4" width="17.7109375" style="0" customWidth="1"/>
    <col min="5" max="5" width="18.28125" style="0" customWidth="1"/>
    <col min="6" max="6" width="17.140625" style="0" customWidth="1"/>
    <col min="7" max="7" width="15.57421875" style="0" customWidth="1"/>
    <col min="8" max="8" width="16.7109375" style="0" customWidth="1"/>
    <col min="9" max="9" width="14.57421875" style="0" customWidth="1"/>
    <col min="10" max="10" width="14.421875" style="0" customWidth="1"/>
    <col min="11" max="11" width="11.7109375" style="0" customWidth="1"/>
    <col min="12" max="12" width="16.7109375" style="0" customWidth="1"/>
    <col min="13" max="13" width="21.7109375" style="0" customWidth="1"/>
    <col min="14" max="14" width="12.28125" style="0" customWidth="1"/>
  </cols>
  <sheetData>
    <row r="7" spans="1:14" ht="15">
      <c r="A7" s="38" t="s">
        <v>1</v>
      </c>
      <c r="B7" s="38" t="s">
        <v>2</v>
      </c>
      <c r="C7" s="38" t="s">
        <v>5</v>
      </c>
      <c r="D7" s="38" t="s">
        <v>95</v>
      </c>
      <c r="E7" s="38" t="s">
        <v>12</v>
      </c>
      <c r="F7" s="67" t="s">
        <v>20</v>
      </c>
      <c r="G7" s="67"/>
      <c r="H7" s="67"/>
      <c r="I7" s="67" t="s">
        <v>21</v>
      </c>
      <c r="J7" s="67"/>
      <c r="K7" s="67"/>
      <c r="L7" s="68"/>
      <c r="M7" s="68"/>
      <c r="N7" s="68"/>
    </row>
    <row r="8" spans="1:14" ht="43.5" customHeight="1">
      <c r="A8" s="38"/>
      <c r="B8" s="38"/>
      <c r="C8" s="38"/>
      <c r="D8" s="38"/>
      <c r="E8" s="38"/>
      <c r="F8" s="40" t="s">
        <v>22</v>
      </c>
      <c r="G8" s="39" t="s">
        <v>26</v>
      </c>
      <c r="H8" s="39" t="s">
        <v>18</v>
      </c>
      <c r="I8" s="47" t="s">
        <v>24</v>
      </c>
      <c r="J8" s="39" t="s">
        <v>25</v>
      </c>
      <c r="K8" s="39" t="s">
        <v>18</v>
      </c>
      <c r="L8" s="18"/>
      <c r="M8" s="18"/>
      <c r="N8" s="18"/>
    </row>
    <row r="9" spans="2:14" ht="43.5" customHeight="1">
      <c r="B9" s="12" t="s">
        <v>16</v>
      </c>
      <c r="C9" s="13"/>
      <c r="D9" s="13"/>
      <c r="E9" s="16" t="s">
        <v>111</v>
      </c>
      <c r="F9" s="42"/>
      <c r="G9" s="16" t="s">
        <v>27</v>
      </c>
      <c r="H9" s="17"/>
      <c r="I9" s="48"/>
      <c r="J9" s="16" t="s">
        <v>28</v>
      </c>
      <c r="K9" s="15"/>
      <c r="L9" s="18"/>
      <c r="M9" s="18"/>
      <c r="N9" s="18"/>
    </row>
    <row r="10" spans="1:14" ht="15">
      <c r="A10" t="s">
        <v>3</v>
      </c>
      <c r="B10" t="s">
        <v>4</v>
      </c>
      <c r="C10" t="s">
        <v>6</v>
      </c>
      <c r="D10" t="s">
        <v>7</v>
      </c>
      <c r="E10">
        <v>3348250</v>
      </c>
      <c r="F10" s="42">
        <v>0.5</v>
      </c>
      <c r="G10" s="3">
        <f>E10/F10</f>
        <v>6696500</v>
      </c>
      <c r="H10" s="3" t="s">
        <v>79</v>
      </c>
      <c r="I10" s="49">
        <v>0</v>
      </c>
      <c r="J10">
        <f>E10*I10</f>
        <v>0</v>
      </c>
      <c r="L10" s="19"/>
      <c r="M10" s="3"/>
      <c r="N10" s="3"/>
    </row>
    <row r="11" spans="1:14" ht="15">
      <c r="A11" t="s">
        <v>3</v>
      </c>
      <c r="B11" t="s">
        <v>4</v>
      </c>
      <c r="C11" t="s">
        <v>6</v>
      </c>
      <c r="D11" t="s">
        <v>8</v>
      </c>
      <c r="E11">
        <v>5713407</v>
      </c>
      <c r="F11" s="46">
        <v>32</v>
      </c>
      <c r="G11" s="26">
        <f aca="true" t="shared" si="0" ref="G11:G17">E11/F11</f>
        <v>178543.96875</v>
      </c>
      <c r="H11" s="3" t="s">
        <v>77</v>
      </c>
      <c r="I11" s="49">
        <v>0</v>
      </c>
      <c r="J11">
        <f aca="true" t="shared" si="1" ref="J11:J16">E11*I11</f>
        <v>0</v>
      </c>
      <c r="L11" s="19"/>
      <c r="M11" s="3"/>
      <c r="N11" s="3"/>
    </row>
    <row r="12" spans="1:14" ht="15">
      <c r="A12" t="s">
        <v>3</v>
      </c>
      <c r="B12" t="s">
        <v>4</v>
      </c>
      <c r="C12" t="s">
        <v>6</v>
      </c>
      <c r="D12" t="s">
        <v>9</v>
      </c>
      <c r="E12">
        <v>750112</v>
      </c>
      <c r="F12" s="42">
        <v>35</v>
      </c>
      <c r="G12" s="26">
        <f t="shared" si="0"/>
        <v>21431.77142857143</v>
      </c>
      <c r="H12" s="3" t="s">
        <v>78</v>
      </c>
      <c r="I12" s="49">
        <v>0</v>
      </c>
      <c r="J12">
        <f t="shared" si="1"/>
        <v>0</v>
      </c>
      <c r="L12" s="19"/>
      <c r="M12" s="3"/>
      <c r="N12" s="3"/>
    </row>
    <row r="13" spans="1:14" ht="15">
      <c r="A13" s="5" t="s">
        <v>3</v>
      </c>
      <c r="B13" s="5" t="s">
        <v>4</v>
      </c>
      <c r="C13" s="5" t="s">
        <v>10</v>
      </c>
      <c r="D13" s="5" t="s">
        <v>9</v>
      </c>
      <c r="E13" s="5">
        <v>89392</v>
      </c>
      <c r="F13" s="43">
        <v>35</v>
      </c>
      <c r="G13" s="27">
        <f t="shared" si="0"/>
        <v>2554.057142857143</v>
      </c>
      <c r="H13" s="20" t="s">
        <v>77</v>
      </c>
      <c r="I13" s="50">
        <v>0</v>
      </c>
      <c r="J13" s="5">
        <f t="shared" si="1"/>
        <v>0</v>
      </c>
      <c r="K13" s="5"/>
      <c r="L13" s="19"/>
      <c r="M13" s="3"/>
      <c r="N13" s="3"/>
    </row>
    <row r="14" spans="1:14" ht="15">
      <c r="A14" s="21" t="s">
        <v>3</v>
      </c>
      <c r="B14" s="21" t="s">
        <v>13</v>
      </c>
      <c r="C14" s="21" t="s">
        <v>6</v>
      </c>
      <c r="D14" s="21" t="s">
        <v>8</v>
      </c>
      <c r="E14" s="22">
        <v>416000</v>
      </c>
      <c r="F14" s="44">
        <v>25</v>
      </c>
      <c r="G14" s="21">
        <f t="shared" si="0"/>
        <v>16640</v>
      </c>
      <c r="H14" s="21" t="s">
        <v>79</v>
      </c>
      <c r="I14" s="51">
        <v>0</v>
      </c>
      <c r="J14" s="22">
        <f t="shared" si="1"/>
        <v>0</v>
      </c>
      <c r="K14" s="22"/>
      <c r="L14" s="19"/>
      <c r="M14" s="3"/>
      <c r="N14" s="3"/>
    </row>
    <row r="15" spans="1:14" ht="15">
      <c r="A15" s="21" t="s">
        <v>3</v>
      </c>
      <c r="B15" s="21" t="s">
        <v>14</v>
      </c>
      <c r="C15" s="21" t="s">
        <v>6</v>
      </c>
      <c r="D15" s="21" t="s">
        <v>8</v>
      </c>
      <c r="E15" s="22">
        <v>317418</v>
      </c>
      <c r="F15" s="44">
        <v>25</v>
      </c>
      <c r="G15" s="28">
        <f t="shared" si="0"/>
        <v>12696.72</v>
      </c>
      <c r="H15" s="21" t="s">
        <v>79</v>
      </c>
      <c r="I15" s="51">
        <v>0</v>
      </c>
      <c r="J15" s="22">
        <f t="shared" si="1"/>
        <v>0</v>
      </c>
      <c r="K15" s="22"/>
      <c r="L15" s="19"/>
      <c r="M15" s="3"/>
      <c r="N15" s="3"/>
    </row>
    <row r="16" spans="1:14" ht="15">
      <c r="A16" s="8" t="s">
        <v>3</v>
      </c>
      <c r="B16" s="8" t="s">
        <v>15</v>
      </c>
      <c r="C16" s="8" t="s">
        <v>6</v>
      </c>
      <c r="D16" s="8" t="s">
        <v>7</v>
      </c>
      <c r="E16" s="2">
        <v>65439</v>
      </c>
      <c r="F16" s="42">
        <v>0.5</v>
      </c>
      <c r="G16" s="3">
        <f t="shared" si="0"/>
        <v>130878</v>
      </c>
      <c r="H16" s="3" t="s">
        <v>79</v>
      </c>
      <c r="I16" s="49">
        <v>0</v>
      </c>
      <c r="J16">
        <f t="shared" si="1"/>
        <v>0</v>
      </c>
      <c r="L16" s="19"/>
      <c r="M16" s="3"/>
      <c r="N16" s="3"/>
    </row>
    <row r="17" spans="1:14" ht="15">
      <c r="A17" s="8" t="s">
        <v>3</v>
      </c>
      <c r="B17" s="8" t="s">
        <v>15</v>
      </c>
      <c r="C17" s="8" t="s">
        <v>6</v>
      </c>
      <c r="D17" s="8" t="s">
        <v>8</v>
      </c>
      <c r="E17" s="2">
        <v>239946</v>
      </c>
      <c r="F17" s="42">
        <v>35</v>
      </c>
      <c r="G17" s="26">
        <f t="shared" si="0"/>
        <v>6855.6</v>
      </c>
      <c r="H17" s="3" t="s">
        <v>77</v>
      </c>
      <c r="I17" s="49">
        <v>0</v>
      </c>
      <c r="J17">
        <f>E17*I17</f>
        <v>0</v>
      </c>
      <c r="L17" s="19"/>
      <c r="M17" s="3"/>
      <c r="N17" s="3"/>
    </row>
  </sheetData>
  <sheetProtection/>
  <mergeCells count="3">
    <mergeCell ref="F7:H7"/>
    <mergeCell ref="I7:K7"/>
    <mergeCell ref="L7:N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O18"/>
  <sheetViews>
    <sheetView zoomScalePageLayoutView="0" workbookViewId="0" topLeftCell="C1">
      <selection activeCell="N21" sqref="N21"/>
    </sheetView>
  </sheetViews>
  <sheetFormatPr defaultColWidth="9.140625" defaultRowHeight="15"/>
  <cols>
    <col min="4" max="4" width="12.7109375" style="0" customWidth="1"/>
    <col min="5" max="5" width="21.00390625" style="0" bestFit="1" customWidth="1"/>
    <col min="6" max="6" width="12.7109375" style="0" customWidth="1"/>
    <col min="7" max="7" width="13.7109375" style="0" customWidth="1"/>
    <col min="8" max="8" width="15.7109375" style="0" customWidth="1"/>
    <col min="9" max="9" width="11.00390625" style="0" customWidth="1"/>
    <col min="11" max="11" width="14.140625" style="0" customWidth="1"/>
    <col min="15" max="15" width="14.421875" style="0" customWidth="1"/>
  </cols>
  <sheetData>
    <row r="7" spans="1:15" ht="30">
      <c r="A7" s="38" t="s">
        <v>1</v>
      </c>
      <c r="B7" s="38" t="s">
        <v>2</v>
      </c>
      <c r="C7" s="38" t="s">
        <v>5</v>
      </c>
      <c r="D7" s="39" t="s">
        <v>95</v>
      </c>
      <c r="E7" s="38" t="s">
        <v>23</v>
      </c>
      <c r="F7" s="67" t="s">
        <v>33</v>
      </c>
      <c r="G7" s="67"/>
      <c r="H7" s="67"/>
      <c r="I7" s="67"/>
      <c r="J7" s="67"/>
      <c r="K7" s="67"/>
      <c r="L7" s="67" t="s">
        <v>37</v>
      </c>
      <c r="M7" s="67"/>
      <c r="N7" s="67"/>
      <c r="O7" s="67"/>
    </row>
    <row r="8" spans="1:15" ht="27.75" customHeight="1">
      <c r="A8" s="38"/>
      <c r="B8" s="38"/>
      <c r="C8" s="38"/>
      <c r="D8" s="38"/>
      <c r="E8" s="38"/>
      <c r="F8" s="54" t="s">
        <v>29</v>
      </c>
      <c r="G8" s="54" t="s">
        <v>30</v>
      </c>
      <c r="H8" s="54" t="s">
        <v>31</v>
      </c>
      <c r="I8" s="54" t="s">
        <v>32</v>
      </c>
      <c r="J8" s="52" t="s">
        <v>73</v>
      </c>
      <c r="K8" s="52" t="s">
        <v>18</v>
      </c>
      <c r="L8" s="56" t="s">
        <v>34</v>
      </c>
      <c r="M8" s="56" t="s">
        <v>35</v>
      </c>
      <c r="N8" s="53" t="s">
        <v>36</v>
      </c>
      <c r="O8" s="53" t="s">
        <v>18</v>
      </c>
    </row>
    <row r="9" spans="2:14" ht="30">
      <c r="B9" s="12" t="s">
        <v>16</v>
      </c>
      <c r="C9" s="13"/>
      <c r="D9" s="13"/>
      <c r="E9" s="16"/>
      <c r="F9" s="42"/>
      <c r="G9" s="42"/>
      <c r="H9" s="42"/>
      <c r="I9" s="42"/>
      <c r="J9" s="16" t="s">
        <v>38</v>
      </c>
      <c r="K9" s="10"/>
      <c r="L9" s="57"/>
      <c r="M9" s="57"/>
      <c r="N9" s="16" t="s">
        <v>39</v>
      </c>
    </row>
    <row r="10" spans="1:15" ht="15">
      <c r="A10" t="s">
        <v>3</v>
      </c>
      <c r="B10" t="s">
        <v>4</v>
      </c>
      <c r="C10" t="s">
        <v>6</v>
      </c>
      <c r="D10" t="s">
        <v>7</v>
      </c>
      <c r="E10">
        <v>6696500</v>
      </c>
      <c r="F10" s="55">
        <v>0</v>
      </c>
      <c r="G10" s="55">
        <v>0</v>
      </c>
      <c r="H10" s="55">
        <v>0</v>
      </c>
      <c r="I10" s="55">
        <v>0</v>
      </c>
      <c r="J10" s="3">
        <f>SUM(F10:I10)*E10</f>
        <v>0</v>
      </c>
      <c r="K10" s="3" t="s">
        <v>19</v>
      </c>
      <c r="L10" s="55">
        <v>0</v>
      </c>
      <c r="M10" s="55">
        <v>0</v>
      </c>
      <c r="N10">
        <f>SUM(L10:M10)*E10</f>
        <v>0</v>
      </c>
      <c r="O10" t="s">
        <v>19</v>
      </c>
    </row>
    <row r="11" spans="1:15" ht="15">
      <c r="A11" t="s">
        <v>3</v>
      </c>
      <c r="B11" t="s">
        <v>4</v>
      </c>
      <c r="C11" t="s">
        <v>6</v>
      </c>
      <c r="D11" t="s">
        <v>8</v>
      </c>
      <c r="E11">
        <v>178543.96875</v>
      </c>
      <c r="F11" s="55">
        <v>0</v>
      </c>
      <c r="G11" s="55">
        <v>0</v>
      </c>
      <c r="H11" s="55">
        <v>0</v>
      </c>
      <c r="I11" s="55">
        <v>0</v>
      </c>
      <c r="J11" s="3">
        <f aca="true" t="shared" si="0" ref="J11:J17">SUM(F11:I11)*E11</f>
        <v>0</v>
      </c>
      <c r="K11" s="3" t="s">
        <v>19</v>
      </c>
      <c r="L11" s="55">
        <v>0</v>
      </c>
      <c r="M11" s="55">
        <v>0</v>
      </c>
      <c r="N11">
        <f aca="true" t="shared" si="1" ref="N11:N17">SUM(L11:M11)*E11</f>
        <v>0</v>
      </c>
      <c r="O11" t="s">
        <v>19</v>
      </c>
    </row>
    <row r="12" spans="1:15" ht="15">
      <c r="A12" t="s">
        <v>3</v>
      </c>
      <c r="B12" t="s">
        <v>4</v>
      </c>
      <c r="C12" t="s">
        <v>6</v>
      </c>
      <c r="D12" t="s">
        <v>9</v>
      </c>
      <c r="E12">
        <v>21431.77142857143</v>
      </c>
      <c r="F12" s="55">
        <v>0</v>
      </c>
      <c r="G12" s="55">
        <v>0</v>
      </c>
      <c r="H12" s="55">
        <v>0</v>
      </c>
      <c r="I12" s="55">
        <v>0</v>
      </c>
      <c r="J12" s="3">
        <f t="shared" si="0"/>
        <v>0</v>
      </c>
      <c r="K12" s="3" t="s">
        <v>19</v>
      </c>
      <c r="L12" s="55">
        <v>0</v>
      </c>
      <c r="M12" s="55">
        <v>0</v>
      </c>
      <c r="N12">
        <f t="shared" si="1"/>
        <v>0</v>
      </c>
      <c r="O12" t="s">
        <v>19</v>
      </c>
    </row>
    <row r="13" spans="1:15" ht="15">
      <c r="A13" s="5" t="s">
        <v>3</v>
      </c>
      <c r="B13" s="5" t="s">
        <v>4</v>
      </c>
      <c r="C13" s="5" t="s">
        <v>10</v>
      </c>
      <c r="D13" s="5" t="s">
        <v>9</v>
      </c>
      <c r="E13" s="5">
        <v>2554.057142857143</v>
      </c>
      <c r="F13" s="50">
        <v>0</v>
      </c>
      <c r="G13" s="50">
        <v>0</v>
      </c>
      <c r="H13" s="50">
        <v>0</v>
      </c>
      <c r="I13" s="50">
        <v>0</v>
      </c>
      <c r="J13" s="20">
        <f t="shared" si="0"/>
        <v>0</v>
      </c>
      <c r="K13" s="20" t="s">
        <v>19</v>
      </c>
      <c r="L13" s="50">
        <v>0</v>
      </c>
      <c r="M13" s="50">
        <v>0</v>
      </c>
      <c r="N13" s="5">
        <f t="shared" si="1"/>
        <v>0</v>
      </c>
      <c r="O13" s="5" t="s">
        <v>19</v>
      </c>
    </row>
    <row r="14" spans="1:15" ht="15">
      <c r="A14" s="21" t="s">
        <v>3</v>
      </c>
      <c r="B14" s="21" t="s">
        <v>13</v>
      </c>
      <c r="C14" s="21" t="s">
        <v>6</v>
      </c>
      <c r="D14" s="21" t="s">
        <v>8</v>
      </c>
      <c r="E14" s="22">
        <v>16640</v>
      </c>
      <c r="F14" s="51">
        <v>0</v>
      </c>
      <c r="G14" s="51">
        <v>0</v>
      </c>
      <c r="H14" s="51">
        <v>0</v>
      </c>
      <c r="I14" s="51">
        <v>0</v>
      </c>
      <c r="J14" s="21">
        <f t="shared" si="0"/>
        <v>0</v>
      </c>
      <c r="K14" s="21" t="s">
        <v>19</v>
      </c>
      <c r="L14" s="51">
        <v>0</v>
      </c>
      <c r="M14" s="51">
        <v>0</v>
      </c>
      <c r="N14" s="22">
        <f t="shared" si="1"/>
        <v>0</v>
      </c>
      <c r="O14" s="22" t="s">
        <v>19</v>
      </c>
    </row>
    <row r="15" spans="1:15" ht="15">
      <c r="A15" s="21" t="s">
        <v>3</v>
      </c>
      <c r="B15" s="21" t="s">
        <v>14</v>
      </c>
      <c r="C15" s="21" t="s">
        <v>6</v>
      </c>
      <c r="D15" s="21" t="s">
        <v>8</v>
      </c>
      <c r="E15" s="22">
        <v>12696.72</v>
      </c>
      <c r="F15" s="51">
        <v>0</v>
      </c>
      <c r="G15" s="51">
        <v>0</v>
      </c>
      <c r="H15" s="51">
        <v>0</v>
      </c>
      <c r="I15" s="51">
        <v>0</v>
      </c>
      <c r="J15" s="21">
        <f t="shared" si="0"/>
        <v>0</v>
      </c>
      <c r="K15" s="21" t="s">
        <v>19</v>
      </c>
      <c r="L15" s="51">
        <v>0</v>
      </c>
      <c r="M15" s="51">
        <v>0</v>
      </c>
      <c r="N15" s="22">
        <f t="shared" si="1"/>
        <v>0</v>
      </c>
      <c r="O15" s="22" t="s">
        <v>19</v>
      </c>
    </row>
    <row r="16" spans="1:15" ht="15">
      <c r="A16" s="8" t="s">
        <v>3</v>
      </c>
      <c r="B16" s="8" t="s">
        <v>15</v>
      </c>
      <c r="C16" s="8" t="s">
        <v>6</v>
      </c>
      <c r="D16" s="8" t="s">
        <v>7</v>
      </c>
      <c r="E16" s="2">
        <v>130878</v>
      </c>
      <c r="F16" s="55">
        <v>0</v>
      </c>
      <c r="G16" s="55">
        <v>0</v>
      </c>
      <c r="H16" s="55">
        <v>0</v>
      </c>
      <c r="I16" s="55">
        <v>0</v>
      </c>
      <c r="J16" s="3">
        <f t="shared" si="0"/>
        <v>0</v>
      </c>
      <c r="K16" s="3" t="s">
        <v>19</v>
      </c>
      <c r="L16" s="55">
        <v>0</v>
      </c>
      <c r="M16" s="55">
        <v>0</v>
      </c>
      <c r="N16">
        <f t="shared" si="1"/>
        <v>0</v>
      </c>
      <c r="O16" t="s">
        <v>19</v>
      </c>
    </row>
    <row r="17" spans="1:15" ht="15">
      <c r="A17" s="8" t="s">
        <v>3</v>
      </c>
      <c r="B17" s="8" t="s">
        <v>15</v>
      </c>
      <c r="C17" s="8" t="s">
        <v>6</v>
      </c>
      <c r="D17" s="8" t="s">
        <v>8</v>
      </c>
      <c r="E17" s="2">
        <v>6855.6</v>
      </c>
      <c r="F17" s="55">
        <v>0</v>
      </c>
      <c r="G17" s="55">
        <v>0</v>
      </c>
      <c r="H17" s="55">
        <v>0</v>
      </c>
      <c r="I17" s="55">
        <v>0</v>
      </c>
      <c r="J17" s="3">
        <f t="shared" si="0"/>
        <v>0</v>
      </c>
      <c r="K17" s="3" t="s">
        <v>19</v>
      </c>
      <c r="L17" s="55">
        <v>0</v>
      </c>
      <c r="M17" s="55">
        <v>0</v>
      </c>
      <c r="N17">
        <f t="shared" si="1"/>
        <v>0</v>
      </c>
      <c r="O17" t="s">
        <v>19</v>
      </c>
    </row>
    <row r="18" spans="6:13" ht="15">
      <c r="F18" s="3"/>
      <c r="G18" s="3"/>
      <c r="H18" s="3"/>
      <c r="I18" s="3"/>
      <c r="J18" s="3"/>
      <c r="K18" s="3"/>
      <c r="L18" s="3"/>
      <c r="M18" s="3"/>
    </row>
  </sheetData>
  <sheetProtection/>
  <mergeCells count="2">
    <mergeCell ref="F7:K7"/>
    <mergeCell ref="L7:O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7:H16"/>
  <sheetViews>
    <sheetView zoomScalePageLayoutView="0" workbookViewId="0" topLeftCell="A1">
      <selection activeCell="A7" sqref="A7:H8"/>
    </sheetView>
  </sheetViews>
  <sheetFormatPr defaultColWidth="9.140625" defaultRowHeight="15"/>
  <cols>
    <col min="1" max="1" width="18.140625" style="0" customWidth="1"/>
    <col min="4" max="4" width="12.421875" style="0" customWidth="1"/>
    <col min="5" max="5" width="17.421875" style="0" customWidth="1"/>
    <col min="6" max="6" width="18.00390625" style="0" customWidth="1"/>
    <col min="7" max="7" width="25.8515625" style="0" customWidth="1"/>
    <col min="8" max="9" width="35.421875" style="0" customWidth="1"/>
  </cols>
  <sheetData>
    <row r="7" spans="1:8" ht="45">
      <c r="A7" s="38" t="s">
        <v>1</v>
      </c>
      <c r="B7" s="38" t="s">
        <v>2</v>
      </c>
      <c r="C7" s="38" t="s">
        <v>5</v>
      </c>
      <c r="D7" s="39" t="s">
        <v>95</v>
      </c>
      <c r="E7" s="38" t="s">
        <v>12</v>
      </c>
      <c r="F7" s="47" t="s">
        <v>75</v>
      </c>
      <c r="G7" s="38" t="s">
        <v>76</v>
      </c>
      <c r="H7" s="38" t="s">
        <v>18</v>
      </c>
    </row>
    <row r="8" spans="2:7" ht="30">
      <c r="B8" s="12" t="s">
        <v>16</v>
      </c>
      <c r="C8" s="13"/>
      <c r="D8" s="13"/>
      <c r="E8" s="16" t="s">
        <v>111</v>
      </c>
      <c r="F8" s="42"/>
      <c r="G8" s="30" t="s">
        <v>85</v>
      </c>
    </row>
    <row r="9" spans="1:8" ht="15">
      <c r="A9" t="s">
        <v>3</v>
      </c>
      <c r="B9" t="s">
        <v>4</v>
      </c>
      <c r="C9" t="s">
        <v>6</v>
      </c>
      <c r="D9" t="s">
        <v>7</v>
      </c>
      <c r="E9">
        <v>3348250</v>
      </c>
      <c r="F9" s="58">
        <v>1900</v>
      </c>
      <c r="G9" s="29">
        <f>F9*E9</f>
        <v>6361675000</v>
      </c>
      <c r="H9" s="32" t="s">
        <v>100</v>
      </c>
    </row>
    <row r="10" spans="1:8" ht="15">
      <c r="A10" t="s">
        <v>3</v>
      </c>
      <c r="B10" t="s">
        <v>4</v>
      </c>
      <c r="C10" t="s">
        <v>6</v>
      </c>
      <c r="D10" t="s">
        <v>8</v>
      </c>
      <c r="E10">
        <v>5713407</v>
      </c>
      <c r="F10" s="59">
        <v>580</v>
      </c>
      <c r="G10" s="29">
        <f aca="true" t="shared" si="0" ref="G10:G16">F10*E10</f>
        <v>3313776060</v>
      </c>
      <c r="H10" s="32" t="s">
        <v>101</v>
      </c>
    </row>
    <row r="11" spans="1:8" ht="15">
      <c r="A11" t="s">
        <v>3</v>
      </c>
      <c r="B11" t="s">
        <v>4</v>
      </c>
      <c r="C11" t="s">
        <v>6</v>
      </c>
      <c r="D11" t="s">
        <v>9</v>
      </c>
      <c r="E11">
        <v>750112</v>
      </c>
      <c r="F11" s="58">
        <v>1900</v>
      </c>
      <c r="G11" s="29">
        <f t="shared" si="0"/>
        <v>1425212800</v>
      </c>
      <c r="H11" s="32" t="s">
        <v>100</v>
      </c>
    </row>
    <row r="12" spans="1:8" ht="15">
      <c r="A12" s="5" t="s">
        <v>3</v>
      </c>
      <c r="B12" s="5" t="s">
        <v>4</v>
      </c>
      <c r="C12" s="5" t="s">
        <v>10</v>
      </c>
      <c r="D12" s="5" t="s">
        <v>9</v>
      </c>
      <c r="E12" s="5">
        <v>89392</v>
      </c>
      <c r="F12" s="58">
        <v>1900</v>
      </c>
      <c r="G12" s="29">
        <f t="shared" si="0"/>
        <v>169844800</v>
      </c>
      <c r="H12" s="32" t="s">
        <v>100</v>
      </c>
    </row>
    <row r="13" spans="1:8" ht="15">
      <c r="A13" s="21" t="s">
        <v>3</v>
      </c>
      <c r="B13" s="21" t="s">
        <v>13</v>
      </c>
      <c r="C13" s="21" t="s">
        <v>6</v>
      </c>
      <c r="D13" s="21" t="s">
        <v>8</v>
      </c>
      <c r="E13" s="22">
        <v>416000</v>
      </c>
      <c r="F13" s="58">
        <v>1900</v>
      </c>
      <c r="G13" s="29">
        <f t="shared" si="0"/>
        <v>790400000</v>
      </c>
      <c r="H13" s="32" t="s">
        <v>100</v>
      </c>
    </row>
    <row r="14" spans="1:8" ht="15">
      <c r="A14" s="21" t="s">
        <v>3</v>
      </c>
      <c r="B14" s="21" t="s">
        <v>14</v>
      </c>
      <c r="C14" s="21" t="s">
        <v>6</v>
      </c>
      <c r="D14" s="21" t="s">
        <v>8</v>
      </c>
      <c r="E14" s="22">
        <v>317418</v>
      </c>
      <c r="F14" s="58">
        <v>1900</v>
      </c>
      <c r="G14" s="29">
        <f t="shared" si="0"/>
        <v>603094200</v>
      </c>
      <c r="H14" s="32" t="s">
        <v>100</v>
      </c>
    </row>
    <row r="15" spans="1:8" ht="15">
      <c r="A15" s="8" t="s">
        <v>3</v>
      </c>
      <c r="B15" s="8" t="s">
        <v>15</v>
      </c>
      <c r="C15" s="8" t="s">
        <v>6</v>
      </c>
      <c r="D15" s="8" t="s">
        <v>7</v>
      </c>
      <c r="E15" s="2">
        <v>65439</v>
      </c>
      <c r="F15" s="58">
        <v>1900</v>
      </c>
      <c r="G15" s="29">
        <f t="shared" si="0"/>
        <v>124334100</v>
      </c>
      <c r="H15" s="32" t="s">
        <v>100</v>
      </c>
    </row>
    <row r="16" spans="1:8" ht="15">
      <c r="A16" s="8" t="s">
        <v>3</v>
      </c>
      <c r="B16" s="8" t="s">
        <v>15</v>
      </c>
      <c r="C16" s="8" t="s">
        <v>6</v>
      </c>
      <c r="D16" s="8" t="s">
        <v>8</v>
      </c>
      <c r="E16" s="2">
        <v>239946</v>
      </c>
      <c r="F16" s="58">
        <v>1900</v>
      </c>
      <c r="G16" s="29">
        <f t="shared" si="0"/>
        <v>455897400</v>
      </c>
      <c r="H16" s="32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T17"/>
  <sheetViews>
    <sheetView zoomScalePageLayoutView="0" workbookViewId="0" topLeftCell="A1">
      <selection activeCell="H23" sqref="H23"/>
    </sheetView>
  </sheetViews>
  <sheetFormatPr defaultColWidth="9.140625" defaultRowHeight="15"/>
  <cols>
    <col min="4" max="4" width="10.8515625" style="0" customWidth="1"/>
    <col min="5" max="5" width="15.421875" style="0" customWidth="1"/>
    <col min="7" max="7" width="12.28125" style="0" customWidth="1"/>
    <col min="8" max="8" width="14.28125" style="0" customWidth="1"/>
    <col min="9" max="9" width="11.28125" style="0" customWidth="1"/>
    <col min="10" max="10" width="11.421875" style="0" customWidth="1"/>
    <col min="11" max="11" width="10.7109375" style="0" customWidth="1"/>
    <col min="12" max="12" width="13.00390625" style="0" customWidth="1"/>
    <col min="13" max="13" width="13.8515625" style="0" customWidth="1"/>
    <col min="15" max="15" width="15.00390625" style="0" customWidth="1"/>
    <col min="16" max="16" width="15.7109375" style="0" customWidth="1"/>
    <col min="17" max="18" width="13.00390625" style="0" customWidth="1"/>
    <col min="19" max="19" width="12.421875" style="0" customWidth="1"/>
  </cols>
  <sheetData>
    <row r="7" spans="1:20" ht="30">
      <c r="A7" s="38" t="s">
        <v>1</v>
      </c>
      <c r="B7" s="38" t="s">
        <v>2</v>
      </c>
      <c r="C7" s="38" t="s">
        <v>5</v>
      </c>
      <c r="D7" s="39" t="s">
        <v>95</v>
      </c>
      <c r="E7" s="38" t="s">
        <v>12</v>
      </c>
      <c r="F7" s="67" t="s">
        <v>40</v>
      </c>
      <c r="G7" s="67"/>
      <c r="H7" s="67"/>
      <c r="I7" s="67" t="s">
        <v>43</v>
      </c>
      <c r="J7" s="67"/>
      <c r="K7" s="67"/>
      <c r="L7" s="67"/>
      <c r="M7" s="67"/>
      <c r="N7" s="67" t="s">
        <v>49</v>
      </c>
      <c r="O7" s="67"/>
      <c r="P7" s="67" t="s">
        <v>52</v>
      </c>
      <c r="Q7" s="67"/>
      <c r="R7" s="67"/>
      <c r="S7" s="67"/>
      <c r="T7" s="67"/>
    </row>
    <row r="8" spans="1:20" ht="60">
      <c r="A8" s="38"/>
      <c r="B8" s="38"/>
      <c r="C8" s="38"/>
      <c r="D8" s="38"/>
      <c r="E8" s="38"/>
      <c r="F8" s="40" t="s">
        <v>41</v>
      </c>
      <c r="G8" s="38" t="s">
        <v>42</v>
      </c>
      <c r="H8" s="38" t="s">
        <v>18</v>
      </c>
      <c r="I8" s="40" t="s">
        <v>44</v>
      </c>
      <c r="J8" s="40" t="s">
        <v>45</v>
      </c>
      <c r="K8" s="38" t="s">
        <v>46</v>
      </c>
      <c r="L8" s="38" t="s">
        <v>47</v>
      </c>
      <c r="M8" s="38" t="s">
        <v>48</v>
      </c>
      <c r="N8" s="40" t="s">
        <v>50</v>
      </c>
      <c r="O8" s="38" t="s">
        <v>51</v>
      </c>
      <c r="P8" s="47" t="s">
        <v>57</v>
      </c>
      <c r="Q8" s="47" t="s">
        <v>58</v>
      </c>
      <c r="R8" s="39" t="s">
        <v>59</v>
      </c>
      <c r="S8" s="39" t="s">
        <v>60</v>
      </c>
      <c r="T8" s="39" t="s">
        <v>61</v>
      </c>
    </row>
    <row r="9" spans="2:20" ht="29.25" customHeight="1">
      <c r="B9" s="12" t="s">
        <v>16</v>
      </c>
      <c r="C9" s="13"/>
      <c r="D9" s="13"/>
      <c r="E9" s="16" t="s">
        <v>111</v>
      </c>
      <c r="F9" s="42"/>
      <c r="G9" s="11" t="s">
        <v>53</v>
      </c>
      <c r="H9" s="10"/>
      <c r="I9" s="57"/>
      <c r="J9" s="57"/>
      <c r="K9" s="11" t="s">
        <v>54</v>
      </c>
      <c r="L9" s="11" t="s">
        <v>55</v>
      </c>
      <c r="M9" s="10"/>
      <c r="N9" s="57"/>
      <c r="O9" s="11" t="s">
        <v>56</v>
      </c>
      <c r="P9" s="42"/>
      <c r="Q9" s="42"/>
      <c r="R9" s="16" t="s">
        <v>86</v>
      </c>
      <c r="S9" s="16" t="s">
        <v>87</v>
      </c>
      <c r="T9" s="16" t="s">
        <v>88</v>
      </c>
    </row>
    <row r="10" spans="1:20" ht="15">
      <c r="A10" t="s">
        <v>3</v>
      </c>
      <c r="B10" t="s">
        <v>4</v>
      </c>
      <c r="C10" t="s">
        <v>6</v>
      </c>
      <c r="D10" t="s">
        <v>7</v>
      </c>
      <c r="E10">
        <v>3348250</v>
      </c>
      <c r="F10" s="42">
        <v>0</v>
      </c>
      <c r="G10">
        <f>E10*F10</f>
        <v>0</v>
      </c>
      <c r="H10" s="31" t="s">
        <v>19</v>
      </c>
      <c r="I10" s="42">
        <v>0</v>
      </c>
      <c r="J10" s="60">
        <v>0</v>
      </c>
      <c r="K10">
        <f>G10*I10/100</f>
        <v>0</v>
      </c>
      <c r="L10">
        <f>G10*J10/100</f>
        <v>0</v>
      </c>
      <c r="M10" t="s">
        <v>19</v>
      </c>
      <c r="N10" s="42">
        <v>0</v>
      </c>
      <c r="O10">
        <f>G10*N10/100</f>
        <v>0</v>
      </c>
      <c r="P10" s="42">
        <v>0</v>
      </c>
      <c r="Q10" s="42">
        <v>0</v>
      </c>
      <c r="R10" s="31">
        <v>0</v>
      </c>
      <c r="S10" s="31">
        <v>0</v>
      </c>
      <c r="T10" s="31">
        <v>0</v>
      </c>
    </row>
    <row r="11" spans="1:20" ht="15">
      <c r="A11" t="s">
        <v>3</v>
      </c>
      <c r="B11" t="s">
        <v>4</v>
      </c>
      <c r="C11" t="s">
        <v>6</v>
      </c>
      <c r="D11" t="s">
        <v>8</v>
      </c>
      <c r="E11">
        <v>5713407</v>
      </c>
      <c r="F11" s="42">
        <v>0</v>
      </c>
      <c r="G11">
        <f aca="true" t="shared" si="0" ref="G11:G17">E11*F11</f>
        <v>0</v>
      </c>
      <c r="H11" s="31" t="s">
        <v>19</v>
      </c>
      <c r="I11" s="42">
        <v>0</v>
      </c>
      <c r="J11" s="60">
        <v>0</v>
      </c>
      <c r="K11">
        <f aca="true" t="shared" si="1" ref="K11:K17">G11*I11/100</f>
        <v>0</v>
      </c>
      <c r="L11">
        <f aca="true" t="shared" si="2" ref="L11:L17">G11*J11/100</f>
        <v>0</v>
      </c>
      <c r="M11" t="s">
        <v>19</v>
      </c>
      <c r="N11" s="42">
        <v>0</v>
      </c>
      <c r="O11">
        <f aca="true" t="shared" si="3" ref="O11:O17">G11*N11/100</f>
        <v>0</v>
      </c>
      <c r="P11" s="42">
        <v>0</v>
      </c>
      <c r="Q11" s="42">
        <v>0</v>
      </c>
      <c r="R11" s="31">
        <v>0</v>
      </c>
      <c r="S11" s="31">
        <v>0</v>
      </c>
      <c r="T11" s="31">
        <v>0</v>
      </c>
    </row>
    <row r="12" spans="1:20" ht="15">
      <c r="A12" t="s">
        <v>3</v>
      </c>
      <c r="B12" t="s">
        <v>4</v>
      </c>
      <c r="C12" t="s">
        <v>6</v>
      </c>
      <c r="D12" t="s">
        <v>9</v>
      </c>
      <c r="E12">
        <v>750112</v>
      </c>
      <c r="F12" s="42">
        <v>0</v>
      </c>
      <c r="G12">
        <f t="shared" si="0"/>
        <v>0</v>
      </c>
      <c r="H12" s="31" t="s">
        <v>19</v>
      </c>
      <c r="I12" s="42">
        <v>0</v>
      </c>
      <c r="J12" s="60">
        <v>0</v>
      </c>
      <c r="K12">
        <f t="shared" si="1"/>
        <v>0</v>
      </c>
      <c r="L12">
        <f t="shared" si="2"/>
        <v>0</v>
      </c>
      <c r="M12" t="s">
        <v>19</v>
      </c>
      <c r="N12" s="42">
        <v>0</v>
      </c>
      <c r="O12">
        <f t="shared" si="3"/>
        <v>0</v>
      </c>
      <c r="P12" s="42">
        <v>0</v>
      </c>
      <c r="Q12" s="42">
        <v>0</v>
      </c>
      <c r="R12" s="31">
        <v>0</v>
      </c>
      <c r="S12" s="31">
        <v>0</v>
      </c>
      <c r="T12" s="31">
        <v>0</v>
      </c>
    </row>
    <row r="13" spans="1:20" ht="15">
      <c r="A13" s="5" t="s">
        <v>3</v>
      </c>
      <c r="B13" s="5" t="s">
        <v>4</v>
      </c>
      <c r="C13" s="5" t="s">
        <v>10</v>
      </c>
      <c r="D13" s="5" t="s">
        <v>9</v>
      </c>
      <c r="E13" s="5">
        <v>89392</v>
      </c>
      <c r="F13" s="43">
        <v>0</v>
      </c>
      <c r="G13" s="5">
        <f t="shared" si="0"/>
        <v>0</v>
      </c>
      <c r="H13" s="5" t="s">
        <v>19</v>
      </c>
      <c r="I13" s="43">
        <v>0</v>
      </c>
      <c r="J13" s="61">
        <v>0</v>
      </c>
      <c r="K13" s="5">
        <f t="shared" si="1"/>
        <v>0</v>
      </c>
      <c r="L13" s="5">
        <f t="shared" si="2"/>
        <v>0</v>
      </c>
      <c r="M13" s="5" t="s">
        <v>19</v>
      </c>
      <c r="N13" s="43">
        <v>0</v>
      </c>
      <c r="O13" s="5">
        <f t="shared" si="3"/>
        <v>0</v>
      </c>
      <c r="P13" s="42">
        <v>0</v>
      </c>
      <c r="Q13" s="42">
        <v>0</v>
      </c>
      <c r="R13" s="31">
        <v>0</v>
      </c>
      <c r="S13" s="31">
        <v>0</v>
      </c>
      <c r="T13" s="31">
        <v>0</v>
      </c>
    </row>
    <row r="14" spans="1:20" ht="15">
      <c r="A14" s="21" t="s">
        <v>3</v>
      </c>
      <c r="B14" s="21" t="s">
        <v>13</v>
      </c>
      <c r="C14" s="21" t="s">
        <v>6</v>
      </c>
      <c r="D14" s="21" t="s">
        <v>8</v>
      </c>
      <c r="E14" s="22">
        <v>416000</v>
      </c>
      <c r="F14" s="44">
        <v>0</v>
      </c>
      <c r="G14" s="22">
        <f t="shared" si="0"/>
        <v>0</v>
      </c>
      <c r="H14" s="22" t="s">
        <v>19</v>
      </c>
      <c r="I14" s="44">
        <v>0</v>
      </c>
      <c r="J14" s="62">
        <v>0</v>
      </c>
      <c r="K14" s="22">
        <f t="shared" si="1"/>
        <v>0</v>
      </c>
      <c r="L14" s="22">
        <f t="shared" si="2"/>
        <v>0</v>
      </c>
      <c r="M14" s="22" t="s">
        <v>19</v>
      </c>
      <c r="N14" s="44">
        <v>0</v>
      </c>
      <c r="O14" s="22">
        <f t="shared" si="3"/>
        <v>0</v>
      </c>
      <c r="P14" s="44">
        <v>0</v>
      </c>
      <c r="Q14" s="44">
        <v>0</v>
      </c>
      <c r="R14" s="22">
        <v>0</v>
      </c>
      <c r="S14" s="22">
        <v>0</v>
      </c>
      <c r="T14" s="22">
        <v>0</v>
      </c>
    </row>
    <row r="15" spans="1:20" ht="15">
      <c r="A15" s="21" t="s">
        <v>3</v>
      </c>
      <c r="B15" s="21" t="s">
        <v>14</v>
      </c>
      <c r="C15" s="21" t="s">
        <v>6</v>
      </c>
      <c r="D15" s="21" t="s">
        <v>8</v>
      </c>
      <c r="E15" s="22">
        <v>317418</v>
      </c>
      <c r="F15" s="44">
        <v>0</v>
      </c>
      <c r="G15" s="22">
        <f t="shared" si="0"/>
        <v>0</v>
      </c>
      <c r="H15" s="22" t="s">
        <v>19</v>
      </c>
      <c r="I15" s="44">
        <v>0</v>
      </c>
      <c r="J15" s="62">
        <v>0</v>
      </c>
      <c r="K15" s="22">
        <f t="shared" si="1"/>
        <v>0</v>
      </c>
      <c r="L15" s="22">
        <f t="shared" si="2"/>
        <v>0</v>
      </c>
      <c r="M15" s="22" t="s">
        <v>19</v>
      </c>
      <c r="N15" s="44">
        <v>0</v>
      </c>
      <c r="O15" s="22">
        <f t="shared" si="3"/>
        <v>0</v>
      </c>
      <c r="P15" s="44">
        <v>0</v>
      </c>
      <c r="Q15" s="44">
        <v>0</v>
      </c>
      <c r="R15" s="22">
        <v>0</v>
      </c>
      <c r="S15" s="22">
        <v>0</v>
      </c>
      <c r="T15" s="22">
        <v>0</v>
      </c>
    </row>
    <row r="16" spans="1:20" ht="15">
      <c r="A16" s="8" t="s">
        <v>3</v>
      </c>
      <c r="B16" s="8" t="s">
        <v>15</v>
      </c>
      <c r="C16" s="8" t="s">
        <v>6</v>
      </c>
      <c r="D16" s="8" t="s">
        <v>7</v>
      </c>
      <c r="E16" s="2">
        <v>65439</v>
      </c>
      <c r="F16" s="42">
        <v>0</v>
      </c>
      <c r="G16">
        <f t="shared" si="0"/>
        <v>0</v>
      </c>
      <c r="H16" s="31" t="s">
        <v>19</v>
      </c>
      <c r="I16" s="42">
        <v>0</v>
      </c>
      <c r="J16" s="60">
        <v>0</v>
      </c>
      <c r="K16">
        <f t="shared" si="1"/>
        <v>0</v>
      </c>
      <c r="L16">
        <f t="shared" si="2"/>
        <v>0</v>
      </c>
      <c r="M16" t="s">
        <v>19</v>
      </c>
      <c r="N16" s="42">
        <v>0</v>
      </c>
      <c r="O16">
        <f t="shared" si="3"/>
        <v>0</v>
      </c>
      <c r="P16" s="45">
        <v>0</v>
      </c>
      <c r="Q16" s="45">
        <v>0</v>
      </c>
      <c r="R16" s="8">
        <v>0</v>
      </c>
      <c r="S16" s="8">
        <v>0</v>
      </c>
      <c r="T16" s="8">
        <v>0</v>
      </c>
    </row>
    <row r="17" spans="1:20" ht="15">
      <c r="A17" s="8" t="s">
        <v>3</v>
      </c>
      <c r="B17" s="8" t="s">
        <v>15</v>
      </c>
      <c r="C17" s="8" t="s">
        <v>6</v>
      </c>
      <c r="D17" s="8" t="s">
        <v>8</v>
      </c>
      <c r="E17" s="2">
        <v>239946</v>
      </c>
      <c r="F17" s="42">
        <v>0</v>
      </c>
      <c r="G17">
        <f t="shared" si="0"/>
        <v>0</v>
      </c>
      <c r="H17" s="31" t="s">
        <v>19</v>
      </c>
      <c r="I17" s="42">
        <v>0</v>
      </c>
      <c r="J17" s="60">
        <v>0</v>
      </c>
      <c r="K17">
        <f t="shared" si="1"/>
        <v>0</v>
      </c>
      <c r="L17">
        <f t="shared" si="2"/>
        <v>0</v>
      </c>
      <c r="M17" t="s">
        <v>19</v>
      </c>
      <c r="N17" s="42">
        <v>0</v>
      </c>
      <c r="O17">
        <f t="shared" si="3"/>
        <v>0</v>
      </c>
      <c r="P17" s="45">
        <v>0</v>
      </c>
      <c r="Q17" s="45">
        <v>0</v>
      </c>
      <c r="R17" s="8">
        <v>0</v>
      </c>
      <c r="S17" s="8">
        <v>0</v>
      </c>
      <c r="T17" s="8">
        <v>0</v>
      </c>
    </row>
  </sheetData>
  <sheetProtection/>
  <mergeCells count="4">
    <mergeCell ref="F7:H7"/>
    <mergeCell ref="I7:M7"/>
    <mergeCell ref="N7:O7"/>
    <mergeCell ref="P7:T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17"/>
  <sheetViews>
    <sheetView tabSelected="1" zoomScalePageLayoutView="0" workbookViewId="0" topLeftCell="G4">
      <selection activeCell="K8" sqref="K8:N17"/>
    </sheetView>
  </sheetViews>
  <sheetFormatPr defaultColWidth="9.140625" defaultRowHeight="15"/>
  <cols>
    <col min="4" max="4" width="11.28125" style="0" customWidth="1"/>
    <col min="5" max="5" width="16.7109375" style="0" customWidth="1"/>
    <col min="6" max="6" width="20.421875" style="0" customWidth="1"/>
    <col min="7" max="7" width="25.57421875" style="0" customWidth="1"/>
    <col min="8" max="8" width="30.421875" style="0" customWidth="1"/>
    <col min="9" max="9" width="22.140625" style="0" customWidth="1"/>
    <col min="10" max="10" width="16.8515625" style="0" customWidth="1"/>
    <col min="11" max="11" width="16.8515625" style="31" customWidth="1"/>
    <col min="12" max="12" width="15.421875" style="0" customWidth="1"/>
  </cols>
  <sheetData>
    <row r="7" spans="1:15" ht="30">
      <c r="A7" s="38" t="s">
        <v>1</v>
      </c>
      <c r="B7" s="38" t="s">
        <v>2</v>
      </c>
      <c r="C7" s="38" t="s">
        <v>5</v>
      </c>
      <c r="D7" s="39" t="s">
        <v>95</v>
      </c>
      <c r="E7" s="38" t="s">
        <v>12</v>
      </c>
      <c r="F7" s="67" t="s">
        <v>66</v>
      </c>
      <c r="G7" s="67"/>
      <c r="H7" s="67"/>
      <c r="I7" s="67"/>
      <c r="J7" s="38"/>
      <c r="K7" s="38"/>
      <c r="L7" s="67" t="s">
        <v>80</v>
      </c>
      <c r="M7" s="67"/>
      <c r="N7" s="67"/>
      <c r="O7" s="67"/>
    </row>
    <row r="8" spans="1:15" ht="60">
      <c r="A8" s="38"/>
      <c r="B8" s="38"/>
      <c r="C8" s="38"/>
      <c r="D8" s="38"/>
      <c r="E8" s="38"/>
      <c r="F8" s="19" t="s">
        <v>62</v>
      </c>
      <c r="G8" s="19" t="s">
        <v>63</v>
      </c>
      <c r="H8" s="19" t="s">
        <v>64</v>
      </c>
      <c r="I8" s="19" t="s">
        <v>65</v>
      </c>
      <c r="J8" s="38" t="s">
        <v>71</v>
      </c>
      <c r="K8" s="19" t="s">
        <v>93</v>
      </c>
      <c r="L8" s="66" t="s">
        <v>89</v>
      </c>
      <c r="M8" s="66" t="s">
        <v>90</v>
      </c>
      <c r="N8" s="66" t="s">
        <v>91</v>
      </c>
      <c r="O8" s="39" t="s">
        <v>92</v>
      </c>
    </row>
    <row r="9" spans="2:15" ht="45">
      <c r="B9" s="12" t="s">
        <v>16</v>
      </c>
      <c r="C9" s="13"/>
      <c r="D9" s="13"/>
      <c r="E9" s="16" t="s">
        <v>111</v>
      </c>
      <c r="F9" s="64" t="s">
        <v>67</v>
      </c>
      <c r="G9" s="65" t="s">
        <v>68</v>
      </c>
      <c r="H9" s="65" t="s">
        <v>69</v>
      </c>
      <c r="I9" s="65" t="s">
        <v>70</v>
      </c>
      <c r="J9" s="11" t="s">
        <v>72</v>
      </c>
      <c r="K9" s="64" t="s">
        <v>94</v>
      </c>
      <c r="L9" s="65" t="s">
        <v>81</v>
      </c>
      <c r="M9" s="65" t="s">
        <v>82</v>
      </c>
      <c r="N9" s="65" t="s">
        <v>83</v>
      </c>
      <c r="O9" s="16" t="s">
        <v>84</v>
      </c>
    </row>
    <row r="10" spans="1:15" ht="15">
      <c r="A10" t="s">
        <v>3</v>
      </c>
      <c r="B10" t="s">
        <v>4</v>
      </c>
      <c r="C10" t="s">
        <v>6</v>
      </c>
      <c r="D10" t="s">
        <v>7</v>
      </c>
      <c r="E10">
        <v>3348250</v>
      </c>
      <c r="F10" s="3">
        <v>0</v>
      </c>
      <c r="G10" s="3">
        <v>0</v>
      </c>
      <c r="H10" s="3">
        <v>0</v>
      </c>
      <c r="I10" s="3">
        <v>15067.124999999998</v>
      </c>
      <c r="J10">
        <v>-15067.124999999998</v>
      </c>
      <c r="K10" s="3">
        <v>0</v>
      </c>
      <c r="L10" s="3">
        <v>0</v>
      </c>
      <c r="M10" s="3">
        <v>0</v>
      </c>
      <c r="N10" s="26">
        <v>16406.424999999996</v>
      </c>
      <c r="O10" s="35">
        <v>-16406.424999999996</v>
      </c>
    </row>
    <row r="11" spans="1:16" ht="15">
      <c r="A11" t="s">
        <v>3</v>
      </c>
      <c r="B11" t="s">
        <v>4</v>
      </c>
      <c r="C11" t="s">
        <v>6</v>
      </c>
      <c r="D11" t="s">
        <v>8</v>
      </c>
      <c r="E11">
        <v>5713407</v>
      </c>
      <c r="F11" s="3">
        <v>0</v>
      </c>
      <c r="G11" s="3">
        <v>0</v>
      </c>
      <c r="H11" s="3">
        <v>0</v>
      </c>
      <c r="I11" s="3">
        <v>25710.331499999997</v>
      </c>
      <c r="J11">
        <v>-25710.331499999997</v>
      </c>
      <c r="K11" s="3">
        <v>0</v>
      </c>
      <c r="L11" s="3">
        <v>0</v>
      </c>
      <c r="M11" s="3">
        <v>0</v>
      </c>
      <c r="N11" s="26">
        <v>27995.694299999996</v>
      </c>
      <c r="O11" s="35">
        <v>-27995.694299999996</v>
      </c>
      <c r="P11" s="63"/>
    </row>
    <row r="12" spans="1:16" ht="15">
      <c r="A12" t="s">
        <v>3</v>
      </c>
      <c r="B12" t="s">
        <v>4</v>
      </c>
      <c r="C12" t="s">
        <v>6</v>
      </c>
      <c r="D12" t="s">
        <v>9</v>
      </c>
      <c r="E12">
        <v>750112</v>
      </c>
      <c r="F12" s="3">
        <v>0</v>
      </c>
      <c r="G12" s="3">
        <v>0</v>
      </c>
      <c r="H12" s="3">
        <v>0</v>
      </c>
      <c r="I12" s="3">
        <v>3375.504</v>
      </c>
      <c r="J12">
        <v>-3375.504</v>
      </c>
      <c r="K12" s="3">
        <v>0</v>
      </c>
      <c r="L12" s="3">
        <v>0</v>
      </c>
      <c r="M12" s="3">
        <v>0</v>
      </c>
      <c r="N12" s="26">
        <v>3675.5487999999996</v>
      </c>
      <c r="O12" s="35">
        <v>-3675.5487999999996</v>
      </c>
      <c r="P12" s="63"/>
    </row>
    <row r="13" spans="1:16" ht="15">
      <c r="A13" s="5" t="s">
        <v>3</v>
      </c>
      <c r="B13" s="5" t="s">
        <v>4</v>
      </c>
      <c r="C13" s="5" t="s">
        <v>10</v>
      </c>
      <c r="D13" s="5" t="s">
        <v>9</v>
      </c>
      <c r="E13" s="5">
        <v>89392</v>
      </c>
      <c r="F13" s="20">
        <v>0</v>
      </c>
      <c r="G13" s="20">
        <v>0</v>
      </c>
      <c r="H13" s="20">
        <v>0</v>
      </c>
      <c r="I13" s="20">
        <v>402.26399999999995</v>
      </c>
      <c r="J13" s="5">
        <v>-402.26399999999995</v>
      </c>
      <c r="K13" s="20">
        <v>0</v>
      </c>
      <c r="L13" s="20">
        <v>0</v>
      </c>
      <c r="M13" s="20">
        <v>0</v>
      </c>
      <c r="N13" s="27">
        <v>438.02079999999995</v>
      </c>
      <c r="O13" s="36">
        <v>-438.02079999999995</v>
      </c>
      <c r="P13" s="63"/>
    </row>
    <row r="14" spans="1:16" ht="15">
      <c r="A14" s="21" t="s">
        <v>3</v>
      </c>
      <c r="B14" s="21" t="s">
        <v>13</v>
      </c>
      <c r="C14" s="21" t="s">
        <v>6</v>
      </c>
      <c r="D14" s="21" t="s">
        <v>8</v>
      </c>
      <c r="E14" s="22">
        <v>416000</v>
      </c>
      <c r="F14" s="21">
        <v>0</v>
      </c>
      <c r="G14" s="21">
        <v>0</v>
      </c>
      <c r="H14" s="21">
        <v>0</v>
      </c>
      <c r="I14" s="21">
        <v>1871.9999999999998</v>
      </c>
      <c r="J14" s="22">
        <v>-1871.9999999999998</v>
      </c>
      <c r="K14" s="21">
        <v>0</v>
      </c>
      <c r="L14" s="21">
        <v>0</v>
      </c>
      <c r="M14" s="21">
        <v>0</v>
      </c>
      <c r="N14" s="28">
        <v>2038.3999999999996</v>
      </c>
      <c r="O14" s="37">
        <v>-2038.3999999999996</v>
      </c>
      <c r="P14" s="63"/>
    </row>
    <row r="15" spans="1:16" ht="15">
      <c r="A15" s="21" t="s">
        <v>3</v>
      </c>
      <c r="B15" s="21" t="s">
        <v>14</v>
      </c>
      <c r="C15" s="21" t="s">
        <v>6</v>
      </c>
      <c r="D15" s="21" t="s">
        <v>8</v>
      </c>
      <c r="E15" s="22">
        <v>317418</v>
      </c>
      <c r="F15" s="21">
        <v>0</v>
      </c>
      <c r="G15" s="21">
        <v>0</v>
      </c>
      <c r="H15" s="21">
        <v>0</v>
      </c>
      <c r="I15" s="21">
        <v>1428.3809999999999</v>
      </c>
      <c r="J15" s="22">
        <v>-1428.3809999999999</v>
      </c>
      <c r="K15" s="21">
        <v>0</v>
      </c>
      <c r="L15" s="21">
        <v>0</v>
      </c>
      <c r="M15" s="21">
        <v>0</v>
      </c>
      <c r="N15" s="28">
        <v>1555.3481999999997</v>
      </c>
      <c r="O15" s="37">
        <v>-1555.3481999999997</v>
      </c>
      <c r="P15" s="63"/>
    </row>
    <row r="16" spans="1:16" ht="15">
      <c r="A16" s="8" t="s">
        <v>3</v>
      </c>
      <c r="B16" s="8" t="s">
        <v>15</v>
      </c>
      <c r="C16" s="8" t="s">
        <v>6</v>
      </c>
      <c r="D16" s="8" t="s">
        <v>7</v>
      </c>
      <c r="E16" s="2">
        <v>65439</v>
      </c>
      <c r="F16" s="3">
        <v>0</v>
      </c>
      <c r="G16" s="3">
        <v>0</v>
      </c>
      <c r="H16" s="3">
        <v>0</v>
      </c>
      <c r="I16" s="3">
        <v>294.47549999999995</v>
      </c>
      <c r="J16">
        <v>-294.47549999999995</v>
      </c>
      <c r="K16" s="3">
        <v>0</v>
      </c>
      <c r="L16" s="3">
        <v>0</v>
      </c>
      <c r="M16" s="3">
        <v>0</v>
      </c>
      <c r="N16" s="26">
        <v>320.65109999999993</v>
      </c>
      <c r="O16" s="35">
        <v>-320.65109999999993</v>
      </c>
      <c r="P16" s="63"/>
    </row>
    <row r="17" spans="1:15" ht="15">
      <c r="A17" s="8" t="s">
        <v>3</v>
      </c>
      <c r="B17" s="8" t="s">
        <v>15</v>
      </c>
      <c r="C17" s="8" t="s">
        <v>6</v>
      </c>
      <c r="D17" s="8" t="s">
        <v>8</v>
      </c>
      <c r="E17" s="2">
        <v>239946</v>
      </c>
      <c r="F17" s="3">
        <v>0</v>
      </c>
      <c r="G17" s="3">
        <v>0</v>
      </c>
      <c r="H17" s="3">
        <v>0</v>
      </c>
      <c r="I17" s="3">
        <v>1079.7569999999998</v>
      </c>
      <c r="J17">
        <v>-1079.7569999999998</v>
      </c>
      <c r="K17" s="3">
        <v>0</v>
      </c>
      <c r="L17" s="3">
        <v>0</v>
      </c>
      <c r="M17" s="3">
        <v>0</v>
      </c>
      <c r="N17" s="26">
        <v>1175.7353999999998</v>
      </c>
      <c r="O17" s="35">
        <v>-1175.7353999999998</v>
      </c>
    </row>
  </sheetData>
  <sheetProtection/>
  <mergeCells count="2">
    <mergeCell ref="F7:I7"/>
    <mergeCell ref="L7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WorldFish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adelaporte</dc:creator>
  <cp:keywords/>
  <dc:description/>
  <cp:lastModifiedBy>jjeya</cp:lastModifiedBy>
  <dcterms:created xsi:type="dcterms:W3CDTF">2011-04-02T04:02:54Z</dcterms:created>
  <dcterms:modified xsi:type="dcterms:W3CDTF">2011-09-14T02:23:02Z</dcterms:modified>
  <cp:category/>
  <cp:version/>
  <cp:contentType/>
  <cp:contentStatus/>
</cp:coreProperties>
</file>